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028"/>
  <workbookPr defaultThemeVersion="124226"/>
  <mc:AlternateContent xmlns:mc="http://schemas.openxmlformats.org/markup-compatibility/2006">
    <mc:Choice Requires="x15">
      <x15ac:absPath xmlns:x15ac="http://schemas.microsoft.com/office/spreadsheetml/2010/11/ac" url="https://alcaldiabogota-my.sharepoint.com/personal/njmoreno_alcaldiabogota_gov_co/Documents/2022/2. Acuerdos Marco de Precios/9. Mantenimiento de vehículos/Borradores/"/>
    </mc:Choice>
  </mc:AlternateContent>
  <xr:revisionPtr revIDLastSave="0" documentId="8_{2A7E8064-7879-4E63-BB51-8D1EB8160E79}" xr6:coauthVersionLast="47" xr6:coauthVersionMax="47" xr10:uidLastSave="{00000000-0000-0000-0000-000000000000}"/>
  <bookViews>
    <workbookView xWindow="-120" yWindow="-120" windowWidth="29040" windowHeight="15720" xr2:uid="{00000000-000D-0000-FFFF-FFFF00000000}"/>
  </bookViews>
  <sheets>
    <sheet name="PRESUPUESTO ESTIMADO" sheetId="5" r:id="rId1"/>
    <sheet name="IndicesIPC" sheetId="6" r:id="rId2"/>
  </sheets>
  <externalReferences>
    <externalReference r:id="rId3"/>
    <externalReference r:id="rId4"/>
  </externalReferences>
  <definedNames>
    <definedName name="Servicio">[1]Listas!$A$2:$A$15</definedName>
    <definedName name="TIPO_DE_VEHICULOS">[1]Listas!$A$18:$A$31</definedName>
    <definedName name="Vencido">[1]Listas!$N$2:$N$3</definedName>
    <definedName name="Vencidoo">[2]Listas!$N$2:$N$3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D17" i="5" l="1"/>
  <c r="E17" i="5" s="1"/>
  <c r="G16" i="5" s="1"/>
  <c r="H16" i="5" l="1"/>
  <c r="L16" i="5" s="1"/>
</calcChain>
</file>

<file path=xl/sharedStrings.xml><?xml version="1.0" encoding="utf-8"?>
<sst xmlns="http://schemas.openxmlformats.org/spreadsheetml/2006/main" count="44" uniqueCount="44">
  <si>
    <t>Fecha de elaboración</t>
  </si>
  <si>
    <t>Objeto:</t>
  </si>
  <si>
    <t>MEDIO</t>
  </si>
  <si>
    <t>CANTIDAD</t>
  </si>
  <si>
    <t>Archivos de la entidad</t>
  </si>
  <si>
    <t>Para tal efecto, se le dio a conocer al mercado,  las especificaciones técnicas de lo requerido para el presente proceso, y se hizo la consulta a través de:</t>
  </si>
  <si>
    <t>CANTIDAD - MESES</t>
  </si>
  <si>
    <t>PLAZO
(MESES)</t>
  </si>
  <si>
    <t>ECUACION ARITMETICA</t>
  </si>
  <si>
    <t>PRECIO PROMEDIO MES INDEXADO</t>
  </si>
  <si>
    <t>VR EJEC CTO</t>
  </si>
  <si>
    <t>ENE 2022 (113,26)</t>
  </si>
  <si>
    <t>Total, Indice de Precios al Consumidor (IPC)</t>
  </si>
  <si>
    <t>Índices - Serie de empalme
2003 - 2022</t>
  </si>
  <si>
    <t>Base Diciembre de 2018 = 100,00</t>
  </si>
  <si>
    <t>Mes</t>
  </si>
  <si>
    <t>Enero</t>
  </si>
  <si>
    <t>Febrero</t>
  </si>
  <si>
    <t>Marzo</t>
  </si>
  <si>
    <t>Abril</t>
  </si>
  <si>
    <t>Mayo</t>
  </si>
  <si>
    <t>Junio</t>
  </si>
  <si>
    <t>Julio</t>
  </si>
  <si>
    <t>Agosto</t>
  </si>
  <si>
    <t>Septiembre</t>
  </si>
  <si>
    <t>Octubre</t>
  </si>
  <si>
    <t>Noviembre</t>
  </si>
  <si>
    <t>Diciembre</t>
  </si>
  <si>
    <r>
      <rPr>
        <b/>
        <sz val="8"/>
        <rFont val="Segoe UI"/>
        <family val="2"/>
        <charset val="204"/>
      </rPr>
      <t>Fuente:</t>
    </r>
    <r>
      <rPr>
        <sz val="8"/>
        <rFont val="Segoe UI"/>
        <family val="2"/>
        <charset val="204"/>
      </rPr>
      <t xml:space="preserve"> DANE.</t>
    </r>
  </si>
  <si>
    <r>
      <rPr>
        <b/>
        <sz val="8"/>
        <rFont val="Segoe UI"/>
        <family val="2"/>
        <charset val="204"/>
      </rPr>
      <t>Nota:</t>
    </r>
    <r>
      <rPr>
        <sz val="8"/>
        <rFont val="Segoe UI"/>
        <family val="2"/>
        <charset val="204"/>
      </rPr>
      <t xml:space="preserve"> La diferencia en la suma de las variables, obedece al sistema de aproximación y redondeo.</t>
    </r>
  </si>
  <si>
    <t>Actualizado el 5 de febrero de 2022</t>
  </si>
  <si>
    <t>Prestar servicios de mantenimiento preventivo y/o correctivo, que incluye el suministro e instalación de autopartes originales, para los vehículos del parque automotor de propiedad de la Secretaría General de la Alcaldía Mayor de Bogotá D.C.</t>
  </si>
  <si>
    <t>PROMEDIO CONSUMO MES</t>
  </si>
  <si>
    <t>JUN 2021 (108,78)</t>
  </si>
  <si>
    <t>VR PROMEDIO CONSUMO X MES CON INCREMENTO</t>
  </si>
  <si>
    <t>HITORICO EJECUCION SERVICIO MANTENIMIENTO INTEGRAL DE VEHICULOS VIGENCIA  2021</t>
  </si>
  <si>
    <t xml:space="preserve">PROYECCCION INCREMENTO SERVICIO VIG 2022 </t>
  </si>
  <si>
    <t>CONSTANCIA DE ESTUDIO DE MERCADO</t>
  </si>
  <si>
    <t>CTO 4233000-814-2021 - OC70317
CTO 4233000-815-2021 - OC70318
CTO 4233000-816-2021 - OC70319
CTO 4233000-817-2021 - OC70320</t>
  </si>
  <si>
    <t>OBSERVACIONES CALCULO DEL PRESUPUESTO ESTIMADO</t>
  </si>
  <si>
    <t>VALOR TOTAL PRESUPUESTO ESTIMADO  IVA INCLUIDO</t>
  </si>
  <si>
    <t>La SUBDIRECCION DE SERVICIOS  ADMINISTRATIVOS de la Secretaría General de la Alcaldia Mayor de Bogota, D.C., efectuó la consulta de precios de mercado para adelantar un  proceso a través de la modalidad de MENOR CUANTIA - ACUERDO MARCO DE PRECIOS CCE - 286 - AMP 2020, analizando las siguientes variables:</t>
  </si>
  <si>
    <t>Historico de contratos ejecutados - Servicios de mantenimento integral de vehiculos</t>
  </si>
  <si>
    <r>
      <t xml:space="preserve">*  PRECIO PROMEDIO MES INDEXADO = Se tomó el índice de serie empalme IPC de enero 2022, dividido por el índice de serie empalme IPC del mes y año en que fue se suscribió el contrato, este resultado se multiplica por el precio promedio mes en cada contratación. 
* Teniendo en cuenta las medidas adoptadas por el Gobierno Nacional respecto de la restricción a la movilidad, con ocasión de la prevención del contagio por COVID 19, desde el primer trimestre del año 2020 el uso de los vehículos oficiales de propiedad de la entidad disminuyo reflejándose de manera directa en la demanda del servicio de mantenimiento integral del parque automotor de la Secretaria General, por esta razón no se tomaron como referencia los datos de consumo del contrato suscrito en la vigencia en comento.
*Para el cálculo del presupuesto estado se tuvo en cuenta el consumo del servicio de mantenimiento integral de vehículos durante el segundo semestre de la vigencia 2021, en el entendido que para este periodo se reactivó la economía en el Distrito Capital, por lo que el parque automotor de la entidad operó al 100% de su capacidad. 
* Para la vigencia 2022 se ha proyectado un incremento del 8,16 % en la demanda del servicio en el entendido que la totalidad de los CADES y SUPER CADES se encuentran prestando servicios de manera presencial, del mismo modo que las reuniones y eventos institucionales se están llevando a cabo con la asistencia de los funcionarios a las instalaciones de cada una de las entidades del orden nacional y territorial, situación que no fue constante en el segundo semestre de 2021 puesto que se observó una reapertura gradual; en este orden de ideas se prevé una mayor carga operativa para el parque automotor de la SGAMB lo que se traduce en incremento de la demanda en mantenimiento de tipo preventivo y/o correctivo.
* El valor estimado en el presente analisis corresponde al valor del consumo del servicio objeto del contrato para 7,8 meses, de conformidad con los datos historicos, en este orden de ideas el contrato que se llegue a suscribir se ejecutara a demanda de conformidad con los valores unitarios que resulten del proceso de cotizacion a traves del Acuerdo Marco de Precion CCE 286 - AMP 2020
* Así las cosas una vez hallado el promedio de consumo mensual indexado y con el incremento proyectado para la presente vigencia, se multiplicó por el plazo del contrato que se requiere suscribir, esto es siete (7) meses y veinticinco (25)  días calendario, por lo que el valor del presupuesto estimado corresponde a los </t>
    </r>
    <r>
      <rPr>
        <b/>
        <sz val="10"/>
        <color theme="1"/>
        <rFont val="Arial Narrow"/>
        <family val="2"/>
      </rPr>
      <t>OCHENTA Y CINCO MILLONES OCHOSCIENTOS TREINTA Y NUEVE MIL NOVECIENTOS SETENTA Y OCHO PESOS ($ 85.839.978) M/CTE</t>
    </r>
    <r>
      <rPr>
        <sz val="10"/>
        <color theme="1"/>
        <rFont val="Arial Narrow"/>
        <family val="2"/>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</si>
</sst>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quot;$&quot;\ * #,##0.00_-;\-&quot;$&quot;\ * #,##0.00_-;_-&quot;$&quot;\ * &quot;-&quot;??_-;_-@_-"/>
    <numFmt numFmtId="164" formatCode="&quot;$&quot;\ #,##0_);\(&quot;$&quot;\ #,##0\)"/>
    <numFmt numFmtId="165" formatCode="_ &quot;$&quot;\ * #,##0.00_ ;_ &quot;$&quot;\ * \-#,##0.00_ ;_ &quot;$&quot;\ * &quot;-&quot;??_ ;_ @_ "/>
    <numFmt numFmtId="166" formatCode="_ * #,##0.00_ ;_ * \-#,##0.00_ ;_ * &quot;-&quot;??_ ;_ @_ "/>
    <numFmt numFmtId="167" formatCode="_-&quot;$&quot;\ * #,##0_-;\-&quot;$&quot;\ * #,##0_-;_-&quot;$&quot;\ * &quot;-&quot;??_-;_-@_-"/>
    <numFmt numFmtId="168" formatCode="#,##0.00_ ;\-#,##0.00\ "/>
    <numFmt numFmtId="169" formatCode="0.0"/>
    <numFmt numFmtId="170" formatCode="#,##0_ ;\-#,##0\ "/>
  </numFmts>
  <fonts count="16" x14ac:knownFonts="1">
    <font>
      <sz val="11"/>
      <color theme="1"/>
      <name val="Calibri"/>
      <family val="2"/>
      <scheme val="minor"/>
    </font>
    <font>
      <sz val="10"/>
      <name val="Arial"/>
      <family val="2"/>
    </font>
    <font>
      <b/>
      <sz val="10"/>
      <color theme="1"/>
      <name val="Arial Narrow"/>
      <family val="2"/>
    </font>
    <font>
      <sz val="10"/>
      <color theme="1"/>
      <name val="Arial Narrow"/>
      <family val="2"/>
    </font>
    <font>
      <b/>
      <sz val="12"/>
      <color theme="1"/>
      <name val="Arial Narrow"/>
      <family val="2"/>
    </font>
    <font>
      <b/>
      <sz val="11"/>
      <color theme="1" tint="0.14999847407452621"/>
      <name val="Calibri"/>
      <family val="2"/>
      <scheme val="minor"/>
    </font>
    <font>
      <sz val="10"/>
      <color theme="1"/>
      <name val="Arial"/>
      <family val="2"/>
    </font>
    <font>
      <sz val="11"/>
      <color theme="1"/>
      <name val="Calibri"/>
      <family val="2"/>
      <scheme val="minor"/>
    </font>
    <font>
      <b/>
      <sz val="10"/>
      <color theme="1"/>
      <name val="Arial"/>
      <family val="2"/>
    </font>
    <font>
      <sz val="9"/>
      <name val="Segoe UI"/>
      <family val="2"/>
      <charset val="204"/>
    </font>
    <font>
      <b/>
      <sz val="14"/>
      <color theme="0"/>
      <name val="Segoe UI"/>
      <family val="2"/>
      <charset val="204"/>
    </font>
    <font>
      <b/>
      <sz val="9"/>
      <name val="Segoe UI"/>
      <family val="2"/>
      <charset val="204"/>
    </font>
    <font>
      <b/>
      <sz val="9"/>
      <name val="Segoe UI"/>
      <family val="2"/>
    </font>
    <font>
      <sz val="8"/>
      <name val="Segoe UI"/>
      <family val="2"/>
      <charset val="204"/>
    </font>
    <font>
      <b/>
      <sz val="8"/>
      <name val="Segoe UI"/>
      <family val="2"/>
      <charset val="204"/>
    </font>
    <font>
      <sz val="10"/>
      <name val="Segoe UI"/>
      <family val="2"/>
      <charset val="204"/>
    </font>
  </fonts>
  <fills count="13">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8" tint="0.39997558519241921"/>
        <bgColor indexed="64"/>
      </patternFill>
    </fill>
    <fill>
      <patternFill patternType="solid">
        <fgColor theme="5" tint="0.59999389629810485"/>
        <bgColor indexed="64"/>
      </patternFill>
    </fill>
    <fill>
      <patternFill patternType="solid">
        <fgColor theme="6" tint="0.39997558519241921"/>
        <bgColor indexed="64"/>
      </patternFill>
    </fill>
    <fill>
      <patternFill patternType="solid">
        <fgColor rgb="FFB6004B"/>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2" tint="-9.9978637043366805E-2"/>
        <bgColor indexed="64"/>
      </patternFill>
    </fill>
    <fill>
      <patternFill patternType="solid">
        <fgColor theme="6" tint="0.79998168889431442"/>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right style="thin">
        <color indexed="64"/>
      </right>
      <top/>
      <bottom/>
      <diagonal/>
    </border>
    <border>
      <left/>
      <right style="thin">
        <color indexed="64"/>
      </right>
      <top/>
      <bottom style="thin">
        <color indexed="64"/>
      </bottom>
      <diagonal/>
    </border>
    <border>
      <left/>
      <right/>
      <top style="thin">
        <color indexed="64"/>
      </top>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s>
  <cellStyleXfs count="7">
    <xf numFmtId="0" fontId="0" fillId="0" borderId="0"/>
    <xf numFmtId="0" fontId="1" fillId="0" borderId="0"/>
    <xf numFmtId="166" fontId="1" fillId="0" borderId="0" applyFont="0" applyFill="0" applyBorder="0" applyAlignment="0" applyProtection="0"/>
    <xf numFmtId="166" fontId="1" fillId="0" borderId="0" applyFont="0" applyFill="0" applyBorder="0" applyAlignment="0" applyProtection="0"/>
    <xf numFmtId="165" fontId="1" fillId="0" borderId="0" applyFont="0" applyFill="0" applyBorder="0" applyAlignment="0" applyProtection="0"/>
    <xf numFmtId="44" fontId="7" fillId="0" borderId="0" applyFont="0" applyFill="0" applyBorder="0" applyAlignment="0" applyProtection="0"/>
    <xf numFmtId="9" fontId="1" fillId="0" borderId="0" applyFont="0" applyFill="0" applyBorder="0" applyAlignment="0" applyProtection="0"/>
  </cellStyleXfs>
  <cellXfs count="110">
    <xf numFmtId="0" fontId="0" fillId="0" borderId="0" xfId="0"/>
    <xf numFmtId="0" fontId="5" fillId="4" borderId="1" xfId="0" applyFont="1" applyFill="1" applyBorder="1" applyAlignment="1" applyProtection="1">
      <alignment horizontal="center" vertical="center" wrapText="1"/>
      <protection hidden="1"/>
    </xf>
    <xf numFmtId="0" fontId="2" fillId="2" borderId="0" xfId="0" applyFont="1" applyFill="1" applyBorder="1" applyAlignment="1">
      <alignment vertical="center" wrapText="1"/>
    </xf>
    <xf numFmtId="0" fontId="3" fillId="2" borderId="0" xfId="0" applyFont="1" applyFill="1" applyBorder="1" applyAlignment="1">
      <alignment horizontal="left" vertical="center" wrapText="1"/>
    </xf>
    <xf numFmtId="14" fontId="3" fillId="2" borderId="0" xfId="0" applyNumberFormat="1" applyFont="1" applyFill="1" applyBorder="1" applyAlignment="1">
      <alignment horizontal="center" vertical="center" wrapText="1"/>
    </xf>
    <xf numFmtId="0" fontId="2" fillId="2" borderId="0" xfId="0" applyFont="1" applyFill="1" applyBorder="1" applyAlignment="1">
      <alignment horizontal="center" vertical="center"/>
    </xf>
    <xf numFmtId="0" fontId="3" fillId="2" borderId="0" xfId="0" applyFont="1" applyFill="1" applyBorder="1" applyAlignment="1">
      <alignment horizontal="center" vertical="center" wrapText="1"/>
    </xf>
    <xf numFmtId="0" fontId="3" fillId="2" borderId="0" xfId="0" applyFont="1" applyFill="1" applyBorder="1" applyAlignment="1">
      <alignment horizontal="left" vertical="center" wrapText="1"/>
    </xf>
    <xf numFmtId="0" fontId="3" fillId="2" borderId="0" xfId="0" applyFont="1" applyFill="1" applyBorder="1" applyAlignment="1">
      <alignment horizontal="left" vertical="center" wrapText="1"/>
    </xf>
    <xf numFmtId="44" fontId="8" fillId="3" borderId="1" xfId="5" applyFont="1" applyFill="1" applyBorder="1" applyAlignment="1" applyProtection="1">
      <alignment horizontal="center" vertical="center" wrapText="1"/>
      <protection locked="0" hidden="1"/>
    </xf>
    <xf numFmtId="0" fontId="9" fillId="2" borderId="0" xfId="1" applyFont="1" applyFill="1" applyBorder="1"/>
    <xf numFmtId="0" fontId="9" fillId="2" borderId="0" xfId="1" applyFont="1" applyFill="1"/>
    <xf numFmtId="0" fontId="11" fillId="4" borderId="8" xfId="1" applyFont="1" applyFill="1" applyBorder="1" applyAlignment="1"/>
    <xf numFmtId="0" fontId="11" fillId="4" borderId="0" xfId="1" applyFont="1" applyFill="1" applyBorder="1" applyAlignment="1"/>
    <xf numFmtId="0" fontId="11" fillId="4" borderId="9" xfId="1" applyFont="1" applyFill="1" applyBorder="1" applyAlignment="1"/>
    <xf numFmtId="0" fontId="11" fillId="2" borderId="2" xfId="1" applyFont="1" applyFill="1" applyBorder="1" applyAlignment="1" applyProtection="1">
      <alignment horizontal="center" vertical="center"/>
    </xf>
    <xf numFmtId="0" fontId="11" fillId="2" borderId="4" xfId="1" applyFont="1" applyFill="1" applyBorder="1" applyAlignment="1" applyProtection="1">
      <alignment vertical="center"/>
    </xf>
    <xf numFmtId="0" fontId="9" fillId="2" borderId="4" xfId="1" applyFont="1" applyFill="1" applyBorder="1"/>
    <xf numFmtId="0" fontId="11" fillId="2" borderId="7" xfId="1" applyFont="1" applyFill="1" applyBorder="1" applyAlignment="1" applyProtection="1">
      <alignment horizontal="right" vertical="center"/>
    </xf>
    <xf numFmtId="0" fontId="11" fillId="0" borderId="10" xfId="1" applyFont="1" applyFill="1" applyBorder="1" applyAlignment="1">
      <alignment horizontal="center"/>
    </xf>
    <xf numFmtId="0" fontId="11" fillId="0" borderId="9" xfId="1" applyFont="1" applyFill="1" applyBorder="1" applyAlignment="1">
      <alignment horizontal="center"/>
    </xf>
    <xf numFmtId="0" fontId="11" fillId="0" borderId="4" xfId="1" applyFont="1" applyFill="1" applyBorder="1" applyAlignment="1">
      <alignment horizontal="center"/>
    </xf>
    <xf numFmtId="0" fontId="11" fillId="0" borderId="3" xfId="1" applyFont="1" applyFill="1" applyBorder="1" applyAlignment="1">
      <alignment horizontal="center"/>
    </xf>
    <xf numFmtId="169" fontId="9" fillId="0" borderId="11" xfId="1" applyNumberFormat="1" applyFont="1" applyFill="1" applyBorder="1" applyAlignment="1" applyProtection="1">
      <alignment horizontal="left" indent="1"/>
    </xf>
    <xf numFmtId="2" fontId="9" fillId="0" borderId="0" xfId="6" applyNumberFormat="1" applyFont="1" applyFill="1" applyBorder="1" applyAlignment="1">
      <alignment horizontal="center"/>
    </xf>
    <xf numFmtId="2" fontId="9" fillId="0" borderId="0" xfId="6" quotePrefix="1" applyNumberFormat="1" applyFont="1" applyFill="1" applyBorder="1" applyAlignment="1">
      <alignment horizontal="center"/>
    </xf>
    <xf numFmtId="169" fontId="9" fillId="9" borderId="11" xfId="1" applyNumberFormat="1" applyFont="1" applyFill="1" applyBorder="1" applyAlignment="1" applyProtection="1">
      <alignment horizontal="left" indent="1"/>
    </xf>
    <xf numFmtId="2" fontId="9" fillId="9" borderId="0" xfId="6" applyNumberFormat="1" applyFont="1" applyFill="1" applyBorder="1" applyAlignment="1">
      <alignment horizontal="center"/>
    </xf>
    <xf numFmtId="2" fontId="9" fillId="9" borderId="12" xfId="6" applyNumberFormat="1" applyFont="1" applyFill="1" applyBorder="1" applyAlignment="1">
      <alignment horizontal="center"/>
    </xf>
    <xf numFmtId="2" fontId="9" fillId="0" borderId="12" xfId="6" applyNumberFormat="1" applyFont="1" applyFill="1" applyBorder="1" applyAlignment="1">
      <alignment horizontal="center"/>
    </xf>
    <xf numFmtId="169" fontId="9" fillId="9" borderId="5" xfId="1" applyNumberFormat="1" applyFont="1" applyFill="1" applyBorder="1" applyAlignment="1" applyProtection="1">
      <alignment horizontal="left" indent="1"/>
    </xf>
    <xf numFmtId="2" fontId="9" fillId="9" borderId="9" xfId="6" applyNumberFormat="1" applyFont="1" applyFill="1" applyBorder="1" applyAlignment="1">
      <alignment horizontal="center"/>
    </xf>
    <xf numFmtId="2" fontId="12" fillId="9" borderId="13" xfId="6" applyNumberFormat="1" applyFont="1" applyFill="1" applyBorder="1" applyAlignment="1">
      <alignment horizontal="center"/>
    </xf>
    <xf numFmtId="0" fontId="13" fillId="2" borderId="14" xfId="1" applyFont="1" applyFill="1" applyBorder="1" applyAlignment="1">
      <alignment vertical="center"/>
    </xf>
    <xf numFmtId="0" fontId="9" fillId="2" borderId="14" xfId="1" applyFont="1" applyFill="1" applyBorder="1" applyAlignment="1">
      <alignment vertical="center"/>
    </xf>
    <xf numFmtId="0" fontId="9" fillId="2" borderId="7" xfId="1" applyFont="1" applyFill="1" applyBorder="1" applyAlignment="1">
      <alignment vertical="center"/>
    </xf>
    <xf numFmtId="0" fontId="9" fillId="2" borderId="0" xfId="1" applyFont="1" applyFill="1" applyBorder="1" applyAlignment="1">
      <alignment vertical="center"/>
    </xf>
    <xf numFmtId="0" fontId="13" fillId="2" borderId="0" xfId="1" applyFont="1" applyFill="1" applyBorder="1" applyAlignment="1">
      <alignment vertical="center" wrapText="1"/>
    </xf>
    <xf numFmtId="0" fontId="9" fillId="2" borderId="12" xfId="1" applyFont="1" applyFill="1" applyBorder="1" applyAlignment="1">
      <alignment vertical="center"/>
    </xf>
    <xf numFmtId="3" fontId="14" fillId="2" borderId="9" xfId="1" applyNumberFormat="1" applyFont="1" applyFill="1" applyBorder="1" applyAlignment="1" applyProtection="1">
      <alignment horizontal="left" vertical="center"/>
    </xf>
    <xf numFmtId="3" fontId="14" fillId="2" borderId="9" xfId="1" applyNumberFormat="1" applyFont="1" applyFill="1" applyBorder="1" applyAlignment="1" applyProtection="1">
      <alignment vertical="center"/>
    </xf>
    <xf numFmtId="0" fontId="9" fillId="2" borderId="9" xfId="1" applyFont="1" applyFill="1" applyBorder="1" applyAlignment="1">
      <alignment vertical="center"/>
    </xf>
    <xf numFmtId="0" fontId="9" fillId="2" borderId="13" xfId="1" applyFont="1" applyFill="1" applyBorder="1" applyAlignment="1">
      <alignment vertical="center"/>
    </xf>
    <xf numFmtId="0" fontId="15" fillId="2" borderId="0" xfId="1" applyFont="1" applyFill="1"/>
    <xf numFmtId="2" fontId="12" fillId="10" borderId="12" xfId="6" quotePrefix="1" applyNumberFormat="1" applyFont="1" applyFill="1" applyBorder="1" applyAlignment="1">
      <alignment horizontal="center"/>
    </xf>
    <xf numFmtId="2" fontId="12" fillId="10" borderId="0" xfId="6" applyNumberFormat="1" applyFont="1" applyFill="1" applyBorder="1" applyAlignment="1">
      <alignment horizontal="center"/>
    </xf>
    <xf numFmtId="0" fontId="6" fillId="0" borderId="20" xfId="0" applyFont="1" applyFill="1" applyBorder="1" applyAlignment="1" applyProtection="1">
      <alignment horizontal="center"/>
      <protection locked="0" hidden="1"/>
    </xf>
    <xf numFmtId="167" fontId="6" fillId="0" borderId="20" xfId="0" applyNumberFormat="1" applyFont="1" applyFill="1" applyBorder="1" applyAlignment="1" applyProtection="1">
      <alignment horizontal="center"/>
      <protection locked="0" hidden="1"/>
    </xf>
    <xf numFmtId="167" fontId="0" fillId="0" borderId="19" xfId="5" applyNumberFormat="1" applyFont="1" applyBorder="1"/>
    <xf numFmtId="0" fontId="4" fillId="2" borderId="0" xfId="0" applyFont="1" applyFill="1" applyBorder="1" applyAlignment="1">
      <alignment vertical="center" wrapText="1"/>
    </xf>
    <xf numFmtId="14" fontId="5" fillId="11" borderId="3" xfId="0" applyNumberFormat="1" applyFont="1" applyFill="1" applyBorder="1" applyAlignment="1" applyProtection="1">
      <alignment horizontal="center" vertical="center" wrapText="1"/>
      <protection hidden="1"/>
    </xf>
    <xf numFmtId="14" fontId="5" fillId="11" borderId="22" xfId="0" applyNumberFormat="1" applyFont="1" applyFill="1" applyBorder="1" applyAlignment="1" applyProtection="1">
      <alignment horizontal="center" vertical="center" wrapText="1"/>
      <protection hidden="1"/>
    </xf>
    <xf numFmtId="0" fontId="5" fillId="4" borderId="22" xfId="0" applyFont="1" applyFill="1" applyBorder="1" applyAlignment="1" applyProtection="1">
      <alignment horizontal="center" vertical="center" wrapText="1"/>
      <protection hidden="1"/>
    </xf>
    <xf numFmtId="44" fontId="8" fillId="3" borderId="18" xfId="5" applyFont="1" applyFill="1" applyBorder="1" applyAlignment="1" applyProtection="1">
      <alignment horizontal="center" vertical="center" wrapText="1"/>
      <protection locked="0" hidden="1"/>
    </xf>
    <xf numFmtId="164" fontId="0" fillId="0" borderId="0" xfId="0" applyNumberFormat="1"/>
    <xf numFmtId="164" fontId="0" fillId="0" borderId="0" xfId="0" applyNumberFormat="1" applyAlignment="1">
      <alignment horizontal="center"/>
    </xf>
    <xf numFmtId="0" fontId="0" fillId="0" borderId="0" xfId="0" applyAlignment="1">
      <alignment horizontal="center"/>
    </xf>
    <xf numFmtId="0" fontId="3" fillId="0" borderId="1" xfId="0" applyFont="1" applyBorder="1" applyAlignment="1">
      <alignment horizontal="left" vertical="center" wrapText="1"/>
    </xf>
    <xf numFmtId="0" fontId="2" fillId="5" borderId="27" xfId="0" applyFont="1" applyFill="1" applyBorder="1" applyAlignment="1">
      <alignment horizontal="center" vertical="center"/>
    </xf>
    <xf numFmtId="0" fontId="2" fillId="5" borderId="16" xfId="0" applyFont="1" applyFill="1" applyBorder="1" applyAlignment="1">
      <alignment horizontal="center" vertical="center"/>
    </xf>
    <xf numFmtId="0" fontId="2" fillId="5" borderId="17" xfId="0" applyFont="1" applyFill="1" applyBorder="1" applyAlignment="1">
      <alignment horizontal="center" vertical="center"/>
    </xf>
    <xf numFmtId="0" fontId="2" fillId="7" borderId="15" xfId="0" applyFont="1" applyFill="1" applyBorder="1" applyAlignment="1">
      <alignment horizontal="center" vertical="center" wrapText="1"/>
    </xf>
    <xf numFmtId="0" fontId="2" fillId="7" borderId="2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2" fillId="2" borderId="2"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3" xfId="0" applyFont="1" applyFill="1" applyBorder="1" applyAlignment="1">
      <alignment horizontal="center" vertical="center"/>
    </xf>
    <xf numFmtId="0" fontId="2" fillId="3" borderId="2" xfId="0" applyFont="1" applyFill="1" applyBorder="1" applyAlignment="1">
      <alignment horizontal="center" vertical="center"/>
    </xf>
    <xf numFmtId="0" fontId="2" fillId="3" borderId="4" xfId="0" applyFont="1" applyFill="1" applyBorder="1" applyAlignment="1">
      <alignment horizontal="center" vertical="center"/>
    </xf>
    <xf numFmtId="0" fontId="2" fillId="3" borderId="3" xfId="0" applyFont="1" applyFill="1" applyBorder="1" applyAlignment="1">
      <alignment horizontal="center" vertical="center"/>
    </xf>
    <xf numFmtId="14" fontId="5" fillId="11" borderId="2" xfId="0" applyNumberFormat="1" applyFont="1" applyFill="1" applyBorder="1" applyAlignment="1" applyProtection="1">
      <alignment horizontal="center" vertical="center" wrapText="1"/>
      <protection hidden="1"/>
    </xf>
    <xf numFmtId="14" fontId="5" fillId="11" borderId="4" xfId="0" applyNumberFormat="1" applyFont="1" applyFill="1" applyBorder="1" applyAlignment="1" applyProtection="1">
      <alignment horizontal="center" vertical="center" wrapText="1"/>
      <protection hidden="1"/>
    </xf>
    <xf numFmtId="0" fontId="0" fillId="0" borderId="6" xfId="0" applyFill="1" applyBorder="1" applyAlignment="1">
      <alignment horizontal="center" vertical="center"/>
    </xf>
    <xf numFmtId="0" fontId="0" fillId="0" borderId="14" xfId="0" applyFill="1" applyBorder="1" applyAlignment="1">
      <alignment horizontal="center" vertical="center"/>
    </xf>
    <xf numFmtId="0" fontId="0" fillId="0" borderId="23" xfId="0" applyFill="1" applyBorder="1" applyAlignment="1">
      <alignment horizontal="center" vertical="center"/>
    </xf>
    <xf numFmtId="0" fontId="0" fillId="0" borderId="25" xfId="0" applyFill="1" applyBorder="1" applyAlignment="1">
      <alignment horizontal="center" vertical="center"/>
    </xf>
    <xf numFmtId="0" fontId="2" fillId="6" borderId="1" xfId="0" applyFont="1" applyFill="1" applyBorder="1" applyAlignment="1">
      <alignment horizontal="center"/>
    </xf>
    <xf numFmtId="170" fontId="5" fillId="2" borderId="7" xfId="0" applyNumberFormat="1" applyFont="1" applyFill="1" applyBorder="1" applyAlignment="1" applyProtection="1">
      <alignment horizontal="center" vertical="center"/>
      <protection hidden="1"/>
    </xf>
    <xf numFmtId="170" fontId="5" fillId="2" borderId="24" xfId="0" applyNumberFormat="1" applyFont="1" applyFill="1" applyBorder="1" applyAlignment="1" applyProtection="1">
      <alignment horizontal="center" vertical="center"/>
      <protection hidden="1"/>
    </xf>
    <xf numFmtId="14" fontId="5" fillId="11" borderId="3" xfId="0" applyNumberFormat="1" applyFont="1" applyFill="1" applyBorder="1" applyAlignment="1" applyProtection="1">
      <alignment horizontal="center" vertical="center" wrapText="1"/>
      <protection hidden="1"/>
    </xf>
    <xf numFmtId="170" fontId="5" fillId="2" borderId="6" xfId="0" applyNumberFormat="1" applyFont="1" applyFill="1" applyBorder="1" applyAlignment="1" applyProtection="1">
      <alignment horizontal="center" vertical="center"/>
      <protection hidden="1"/>
    </xf>
    <xf numFmtId="170" fontId="5" fillId="2" borderId="23" xfId="0" applyNumberFormat="1" applyFont="1" applyFill="1" applyBorder="1" applyAlignment="1" applyProtection="1">
      <alignment horizontal="center" vertical="center"/>
      <protection hidden="1"/>
    </xf>
    <xf numFmtId="164" fontId="8" fillId="12" borderId="22" xfId="0" applyNumberFormat="1" applyFont="1" applyFill="1" applyBorder="1" applyAlignment="1" applyProtection="1">
      <alignment horizontal="center" vertical="center"/>
      <protection hidden="1"/>
    </xf>
    <xf numFmtId="164" fontId="8" fillId="12" borderId="26" xfId="0" applyNumberFormat="1" applyFont="1" applyFill="1" applyBorder="1" applyAlignment="1" applyProtection="1">
      <alignment horizontal="center" vertical="center"/>
      <protection hidden="1"/>
    </xf>
    <xf numFmtId="168" fontId="8" fillId="3" borderId="1" xfId="5" applyNumberFormat="1" applyFont="1" applyFill="1" applyBorder="1" applyAlignment="1" applyProtection="1">
      <alignment horizontal="center" vertical="center" wrapText="1"/>
      <protection locked="0" hidden="1"/>
    </xf>
    <xf numFmtId="168" fontId="8" fillId="3" borderId="22" xfId="5" applyNumberFormat="1" applyFont="1" applyFill="1" applyBorder="1" applyAlignment="1" applyProtection="1">
      <alignment horizontal="center" vertical="center" wrapText="1"/>
      <protection locked="0" hidden="1"/>
    </xf>
    <xf numFmtId="167" fontId="6" fillId="0" borderId="20" xfId="0" applyNumberFormat="1" applyFont="1" applyFill="1" applyBorder="1" applyAlignment="1" applyProtection="1">
      <alignment horizontal="center"/>
      <protection locked="0" hidden="1"/>
    </xf>
    <xf numFmtId="167" fontId="6" fillId="0" borderId="26" xfId="0" applyNumberFormat="1" applyFont="1" applyFill="1" applyBorder="1" applyAlignment="1" applyProtection="1">
      <alignment horizontal="center"/>
      <protection locked="0" hidden="1"/>
    </xf>
    <xf numFmtId="0" fontId="5" fillId="4" borderId="18"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protection hidden="1"/>
    </xf>
    <xf numFmtId="0" fontId="3" fillId="2" borderId="0" xfId="0" applyFont="1" applyFill="1" applyBorder="1" applyAlignment="1">
      <alignment horizontal="left" vertical="center" wrapText="1"/>
    </xf>
    <xf numFmtId="0" fontId="2" fillId="2" borderId="2"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3" xfId="0" applyFont="1" applyFill="1" applyBorder="1" applyAlignment="1">
      <alignment horizontal="center" vertical="center" wrapText="1"/>
    </xf>
    <xf numFmtId="14" fontId="3" fillId="2" borderId="2" xfId="0" applyNumberFormat="1" applyFont="1" applyFill="1" applyBorder="1" applyAlignment="1">
      <alignment horizontal="center" vertical="center" wrapText="1"/>
    </xf>
    <xf numFmtId="14" fontId="3" fillId="2" borderId="4" xfId="0" applyNumberFormat="1" applyFont="1" applyFill="1" applyBorder="1" applyAlignment="1">
      <alignment horizontal="center" vertical="center" wrapText="1"/>
    </xf>
    <xf numFmtId="14" fontId="3" fillId="2" borderId="3" xfId="0" applyNumberFormat="1" applyFont="1" applyFill="1" applyBorder="1" applyAlignment="1">
      <alignment horizontal="center" vertical="center" wrapText="1"/>
    </xf>
    <xf numFmtId="0" fontId="4" fillId="2" borderId="0" xfId="0" applyFont="1" applyFill="1" applyBorder="1" applyAlignment="1">
      <alignment horizontal="center" vertical="center" wrapText="1"/>
    </xf>
    <xf numFmtId="3" fontId="14" fillId="2" borderId="10" xfId="1" applyNumberFormat="1" applyFont="1" applyFill="1" applyBorder="1" applyAlignment="1" applyProtection="1">
      <alignment horizontal="left" vertical="center"/>
    </xf>
    <xf numFmtId="3" fontId="14" fillId="2" borderId="9" xfId="1" applyNumberFormat="1" applyFont="1" applyFill="1" applyBorder="1" applyAlignment="1" applyProtection="1">
      <alignment horizontal="left" vertical="center"/>
    </xf>
    <xf numFmtId="0" fontId="9" fillId="0" borderId="0" xfId="1" applyFont="1" applyFill="1" applyBorder="1" applyAlignment="1">
      <alignment horizontal="center"/>
    </xf>
    <xf numFmtId="0" fontId="10" fillId="8" borderId="0" xfId="1" applyFont="1" applyFill="1" applyBorder="1" applyAlignment="1">
      <alignment horizontal="center" vertical="center"/>
    </xf>
    <xf numFmtId="0" fontId="11" fillId="9" borderId="8" xfId="1" applyFont="1" applyFill="1" applyBorder="1" applyAlignment="1">
      <alignment horizontal="center" vertical="center" wrapText="1"/>
    </xf>
    <xf numFmtId="0" fontId="11" fillId="9" borderId="0" xfId="1" applyFont="1" applyFill="1" applyBorder="1" applyAlignment="1">
      <alignment horizontal="center" vertical="center" wrapText="1"/>
    </xf>
    <xf numFmtId="0" fontId="13" fillId="2" borderId="6" xfId="1" applyFont="1" applyFill="1" applyBorder="1" applyAlignment="1">
      <alignment horizontal="left" vertical="center"/>
    </xf>
    <xf numFmtId="0" fontId="13" fillId="2" borderId="14" xfId="1" applyFont="1" applyFill="1" applyBorder="1" applyAlignment="1">
      <alignment horizontal="left" vertical="center"/>
    </xf>
    <xf numFmtId="0" fontId="13" fillId="2" borderId="8" xfId="1" applyFont="1" applyFill="1" applyBorder="1" applyAlignment="1">
      <alignment horizontal="left" vertical="center" wrapText="1"/>
    </xf>
    <xf numFmtId="0" fontId="13" fillId="2" borderId="0" xfId="1" applyFont="1" applyFill="1" applyBorder="1" applyAlignment="1">
      <alignment horizontal="left" vertical="center" wrapText="1"/>
    </xf>
  </cellXfs>
  <cellStyles count="7">
    <cellStyle name="Millares 2" xfId="3" xr:uid="{00000000-0005-0000-0000-000000000000}"/>
    <cellStyle name="Millares 3" xfId="2" xr:uid="{00000000-0005-0000-0000-000001000000}"/>
    <cellStyle name="Moneda" xfId="5" builtinId="4"/>
    <cellStyle name="Moneda 2" xfId="4" xr:uid="{00000000-0005-0000-0000-000003000000}"/>
    <cellStyle name="Normal" xfId="0" builtinId="0"/>
    <cellStyle name="Normal 2" xfId="1" xr:uid="{00000000-0005-0000-0000-000005000000}"/>
    <cellStyle name="Porcentaje 2" xfId="6" xr:uid="{00000000-0005-0000-0000-000006000000}"/>
  </cellStyles>
  <dxfs count="0"/>
  <tableStyles count="0" defaultTableStyle="TableStyleMedium2" defaultPivotStyle="PivotStyleLight16"/>
  <colors>
    <mruColors>
      <color rgb="FF66FFFF"/>
      <color rgb="FF0066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747059</xdr:rowOff>
    </xdr:from>
    <xdr:to>
      <xdr:col>20</xdr:col>
      <xdr:colOff>627529</xdr:colOff>
      <xdr:row>1</xdr:row>
      <xdr:rowOff>45718</xdr:rowOff>
    </xdr:to>
    <xdr:pic>
      <xdr:nvPicPr>
        <xdr:cNvPr id="2" name="Imagen 5" descr="linea">
          <a:extLst>
            <a:ext uri="{FF2B5EF4-FFF2-40B4-BE49-F238E27FC236}">
              <a16:creationId xmlns:a16="http://schemas.microsoft.com/office/drawing/2014/main" id="{00000000-0008-0000-0000-000059B87401}"/>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47059"/>
          <a:ext cx="12514729" cy="606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208990</xdr:colOff>
      <xdr:row>0</xdr:row>
      <xdr:rowOff>124946</xdr:rowOff>
    </xdr:from>
    <xdr:to>
      <xdr:col>0</xdr:col>
      <xdr:colOff>1256740</xdr:colOff>
      <xdr:row>0</xdr:row>
      <xdr:rowOff>553571</xdr:rowOff>
    </xdr:to>
    <xdr:pic>
      <xdr:nvPicPr>
        <xdr:cNvPr id="3" name="Imagen 6">
          <a:extLst>
            <a:ext uri="{FF2B5EF4-FFF2-40B4-BE49-F238E27FC236}">
              <a16:creationId xmlns:a16="http://schemas.microsoft.com/office/drawing/2014/main" id="{00000000-0008-0000-0000-00005AB87401}"/>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08990" y="124946"/>
          <a:ext cx="1047750"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17</xdr:col>
      <xdr:colOff>446930</xdr:colOff>
      <xdr:row>0</xdr:row>
      <xdr:rowOff>122518</xdr:rowOff>
    </xdr:from>
    <xdr:to>
      <xdr:col>20</xdr:col>
      <xdr:colOff>516594</xdr:colOff>
      <xdr:row>0</xdr:row>
      <xdr:rowOff>551143</xdr:rowOff>
    </xdr:to>
    <xdr:pic>
      <xdr:nvPicPr>
        <xdr:cNvPr id="4" name="Imagen 7">
          <a:extLst>
            <a:ext uri="{FF2B5EF4-FFF2-40B4-BE49-F238E27FC236}">
              <a16:creationId xmlns:a16="http://schemas.microsoft.com/office/drawing/2014/main" id="{00000000-0008-0000-0000-00005BB87401}"/>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0581530" y="122518"/>
          <a:ext cx="1888939"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caforerop\Downloads\2017-01-02_Simulador_soat%20(1).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DOCUMENTOS%20PABLOP\ESTUDIOS%20PREVIOS\SOAT\SOAT%202022\6.4.%20FORMATO_COT_ACUERDO%20MARCO%20SOAT%20III_2022.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lCotizacion"/>
      <sheetName val="ResumenCotizacion"/>
      <sheetName val="solCotizacionCSV"/>
      <sheetName val="Tarifa"/>
      <sheetName val="DetalleCotizacion"/>
      <sheetName val="Cotizacion"/>
      <sheetName val="Listas"/>
    </sheetNames>
    <sheetDataSet>
      <sheetData sheetId="0"/>
      <sheetData sheetId="1"/>
      <sheetData sheetId="2"/>
      <sheetData sheetId="3"/>
      <sheetData sheetId="4"/>
      <sheetData sheetId="5"/>
      <sheetData sheetId="6">
        <row r="2">
          <cell r="A2" t="str">
            <v>Ambulancia</v>
          </cell>
          <cell r="N2" t="str">
            <v>Si</v>
          </cell>
        </row>
        <row r="3">
          <cell r="A3" t="str">
            <v>Bomberos</v>
          </cell>
          <cell r="N3" t="str">
            <v>No</v>
          </cell>
        </row>
        <row r="4">
          <cell r="A4" t="str">
            <v>Carro Fúnebre</v>
          </cell>
        </row>
        <row r="5">
          <cell r="A5" t="str">
            <v>Diplomáticos</v>
          </cell>
        </row>
        <row r="6">
          <cell r="A6" t="str">
            <v>Enseñanza Automotriz</v>
          </cell>
        </row>
        <row r="7">
          <cell r="A7" t="str">
            <v>Fuerzas Militares Especiales</v>
          </cell>
        </row>
        <row r="8">
          <cell r="A8" t="str">
            <v>Oficial Escolar</v>
          </cell>
        </row>
        <row r="9">
          <cell r="A9" t="str">
            <v>Oficiales</v>
          </cell>
        </row>
        <row r="10">
          <cell r="A10" t="str">
            <v>Particular</v>
          </cell>
        </row>
        <row r="11">
          <cell r="A11" t="str">
            <v>Particular Escolar</v>
          </cell>
        </row>
        <row r="12">
          <cell r="A12" t="str">
            <v>Publico Intermunicipal</v>
          </cell>
        </row>
        <row r="13">
          <cell r="A13" t="str">
            <v>Publico Urbano</v>
          </cell>
        </row>
        <row r="14">
          <cell r="A14" t="str">
            <v>Trabajo Agroindustrial</v>
          </cell>
        </row>
        <row r="15">
          <cell r="A15" t="str">
            <v>Transporte De Valores</v>
          </cell>
        </row>
        <row r="18">
          <cell r="A18" t="str">
            <v>Automóvil</v>
          </cell>
        </row>
        <row r="19">
          <cell r="A19" t="str">
            <v>Bus</v>
          </cell>
        </row>
        <row r="20">
          <cell r="A20" t="str">
            <v>Buseta</v>
          </cell>
        </row>
        <row r="21">
          <cell r="A21" t="str">
            <v>Camión</v>
          </cell>
        </row>
        <row r="22">
          <cell r="A22" t="str">
            <v>Camioneta</v>
          </cell>
        </row>
        <row r="23">
          <cell r="A23" t="str">
            <v>Campero</v>
          </cell>
        </row>
        <row r="24">
          <cell r="A24" t="str">
            <v>Maquinaria Agrícola</v>
          </cell>
        </row>
        <row r="25">
          <cell r="A25" t="str">
            <v>Maquinaria Industrial</v>
          </cell>
        </row>
        <row r="26">
          <cell r="A26" t="str">
            <v>Microbús</v>
          </cell>
        </row>
        <row r="27">
          <cell r="A27" t="str">
            <v>Motocarro</v>
          </cell>
        </row>
        <row r="28">
          <cell r="A28" t="str">
            <v>Motocicleta</v>
          </cell>
        </row>
        <row r="29">
          <cell r="A29" t="str">
            <v>Motociclo</v>
          </cell>
        </row>
        <row r="30">
          <cell r="A30" t="str">
            <v>Tracto camión</v>
          </cell>
        </row>
        <row r="31">
          <cell r="A31" t="str">
            <v>Volqueta</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lCotizacion"/>
      <sheetName val="ResumenCotizacion"/>
      <sheetName val="solCotizacionCSV"/>
      <sheetName val="Tarifa"/>
      <sheetName val="DetalleCotizacion"/>
      <sheetName val="Cotizacion"/>
      <sheetName val="Listas"/>
    </sheetNames>
    <sheetDataSet>
      <sheetData sheetId="0"/>
      <sheetData sheetId="1"/>
      <sheetData sheetId="2"/>
      <sheetData sheetId="3"/>
      <sheetData sheetId="4"/>
      <sheetData sheetId="5"/>
      <sheetData sheetId="6">
        <row r="2">
          <cell r="N2" t="str">
            <v>Si</v>
          </cell>
        </row>
        <row r="3">
          <cell r="N3" t="str">
            <v>No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21"/>
  <sheetViews>
    <sheetView showGridLines="0" tabSelected="1" topLeftCell="B17" zoomScale="120" zoomScaleNormal="120" workbookViewId="0">
      <selection activeCell="B22" sqref="B22"/>
    </sheetView>
  </sheetViews>
  <sheetFormatPr baseColWidth="10" defaultRowHeight="15" x14ac:dyDescent="0.25"/>
  <cols>
    <col min="2" max="2" width="14" customWidth="1"/>
    <col min="3" max="3" width="12.5703125" customWidth="1"/>
    <col min="4" max="4" width="15" customWidth="1"/>
    <col min="5" max="5" width="22.28515625" customWidth="1"/>
    <col min="6" max="6" width="20.140625" customWidth="1"/>
    <col min="7" max="7" width="18.140625" customWidth="1"/>
    <col min="8" max="8" width="13.42578125" customWidth="1"/>
    <col min="9" max="9" width="10.7109375" customWidth="1"/>
    <col min="10" max="11" width="12.42578125" customWidth="1"/>
    <col min="12" max="12" width="28.42578125" customWidth="1"/>
    <col min="14" max="14" width="19.5703125" bestFit="1" customWidth="1"/>
    <col min="15" max="15" width="12.42578125" bestFit="1" customWidth="1"/>
  </cols>
  <sheetData>
    <row r="1" spans="2:14" ht="15.75" customHeight="1" x14ac:dyDescent="0.25">
      <c r="B1" s="99" t="s">
        <v>37</v>
      </c>
      <c r="C1" s="99"/>
      <c r="D1" s="99"/>
      <c r="E1" s="99"/>
      <c r="F1" s="99"/>
      <c r="G1" s="99"/>
      <c r="H1" s="99"/>
      <c r="I1" s="99"/>
      <c r="J1" s="99"/>
      <c r="K1" s="99"/>
      <c r="L1" s="99"/>
    </row>
    <row r="2" spans="2:14" ht="30" customHeight="1" x14ac:dyDescent="0.25">
      <c r="B2" s="49"/>
      <c r="C2" s="49"/>
      <c r="D2" s="49"/>
      <c r="E2" s="49"/>
      <c r="F2" s="49"/>
      <c r="G2" s="49"/>
      <c r="H2" s="49"/>
      <c r="I2" s="49"/>
      <c r="J2" s="49"/>
      <c r="K2" s="49"/>
      <c r="L2" s="49"/>
    </row>
    <row r="3" spans="2:14" ht="15.75" customHeight="1" x14ac:dyDescent="0.25">
      <c r="B3" s="93" t="s">
        <v>0</v>
      </c>
      <c r="C3" s="94"/>
      <c r="D3" s="95"/>
      <c r="E3" s="96">
        <v>44643</v>
      </c>
      <c r="F3" s="97"/>
      <c r="G3" s="98"/>
      <c r="J3" s="4"/>
      <c r="K3" s="4"/>
      <c r="L3" s="4"/>
    </row>
    <row r="4" spans="2:14" ht="13.5" customHeight="1" x14ac:dyDescent="0.25">
      <c r="B4" s="2"/>
      <c r="C4" s="2"/>
      <c r="D4" s="2"/>
      <c r="E4" s="2"/>
      <c r="F4" s="2"/>
      <c r="G4" s="2"/>
      <c r="H4" s="2"/>
      <c r="I4" s="4"/>
      <c r="J4" s="4"/>
      <c r="K4" s="4"/>
      <c r="L4" s="4"/>
    </row>
    <row r="5" spans="2:14" ht="37.5" customHeight="1" x14ac:dyDescent="0.25">
      <c r="B5" s="63" t="s">
        <v>41</v>
      </c>
      <c r="C5" s="64"/>
      <c r="D5" s="64"/>
      <c r="E5" s="64"/>
      <c r="F5" s="64"/>
      <c r="G5" s="64"/>
      <c r="H5" s="64"/>
      <c r="I5" s="64"/>
      <c r="J5" s="64"/>
      <c r="K5" s="64"/>
      <c r="L5" s="65"/>
    </row>
    <row r="6" spans="2:14" ht="19.5" customHeight="1" x14ac:dyDescent="0.25">
      <c r="B6" s="3"/>
      <c r="C6" s="7"/>
      <c r="D6" s="7"/>
      <c r="E6" s="8"/>
      <c r="F6" s="8"/>
      <c r="G6" s="7"/>
      <c r="H6" s="7"/>
      <c r="I6" s="3"/>
      <c r="J6" s="8"/>
      <c r="K6" s="8"/>
      <c r="L6" s="7"/>
    </row>
    <row r="7" spans="2:14" ht="36" customHeight="1" x14ac:dyDescent="0.25">
      <c r="B7" s="66" t="s">
        <v>1</v>
      </c>
      <c r="C7" s="67"/>
      <c r="D7" s="68"/>
      <c r="E7" s="63" t="s">
        <v>31</v>
      </c>
      <c r="F7" s="64"/>
      <c r="G7" s="64"/>
      <c r="H7" s="64"/>
      <c r="I7" s="64"/>
      <c r="J7" s="64"/>
      <c r="K7" s="64"/>
      <c r="L7" s="65"/>
    </row>
    <row r="8" spans="2:14" ht="17.25" customHeight="1" x14ac:dyDescent="0.25">
      <c r="B8" s="5"/>
      <c r="C8" s="5"/>
      <c r="D8" s="5"/>
      <c r="E8" s="5"/>
      <c r="F8" s="5"/>
      <c r="G8" s="5"/>
      <c r="H8" s="5"/>
      <c r="I8" s="5"/>
      <c r="J8" s="5"/>
      <c r="K8" s="5"/>
      <c r="L8" s="5"/>
    </row>
    <row r="9" spans="2:14" ht="27.75" customHeight="1" x14ac:dyDescent="0.25">
      <c r="B9" s="92" t="s">
        <v>5</v>
      </c>
      <c r="C9" s="92"/>
      <c r="D9" s="92"/>
      <c r="E9" s="92"/>
      <c r="F9" s="92"/>
      <c r="G9" s="92"/>
      <c r="H9" s="92"/>
      <c r="I9" s="92"/>
      <c r="J9" s="92"/>
      <c r="K9" s="92"/>
      <c r="L9" s="92"/>
    </row>
    <row r="10" spans="2:14" ht="27.75" customHeight="1" x14ac:dyDescent="0.25">
      <c r="B10" s="69" t="s">
        <v>2</v>
      </c>
      <c r="C10" s="70"/>
      <c r="D10" s="70"/>
      <c r="E10" s="70"/>
      <c r="F10" s="70"/>
      <c r="G10" s="70"/>
      <c r="H10" s="70"/>
      <c r="I10" s="70"/>
      <c r="J10" s="71"/>
      <c r="K10" s="69" t="s">
        <v>3</v>
      </c>
      <c r="L10" s="71"/>
    </row>
    <row r="11" spans="2:14" ht="21" customHeight="1" x14ac:dyDescent="0.25">
      <c r="B11" s="63" t="s">
        <v>42</v>
      </c>
      <c r="C11" s="64"/>
      <c r="D11" s="64"/>
      <c r="E11" s="64"/>
      <c r="F11" s="64"/>
      <c r="G11" s="64"/>
      <c r="H11" s="64"/>
      <c r="I11" s="64"/>
      <c r="J11" s="65"/>
      <c r="K11" s="63">
        <v>4</v>
      </c>
      <c r="L11" s="65"/>
    </row>
    <row r="12" spans="2:14" ht="21" customHeight="1" x14ac:dyDescent="0.25">
      <c r="B12" s="63" t="s">
        <v>4</v>
      </c>
      <c r="C12" s="64"/>
      <c r="D12" s="64"/>
      <c r="E12" s="64"/>
      <c r="F12" s="64"/>
      <c r="G12" s="64"/>
      <c r="H12" s="64"/>
      <c r="I12" s="64"/>
      <c r="J12" s="65"/>
      <c r="K12" s="63">
        <v>4</v>
      </c>
      <c r="L12" s="65"/>
    </row>
    <row r="13" spans="2:14" ht="21" customHeight="1" thickBot="1" x14ac:dyDescent="0.3">
      <c r="B13" s="6"/>
      <c r="C13" s="6"/>
      <c r="D13" s="6"/>
      <c r="E13" s="6"/>
      <c r="F13" s="6"/>
      <c r="G13" s="6"/>
      <c r="H13" s="6"/>
      <c r="I13" s="6"/>
      <c r="J13" s="6"/>
      <c r="K13" s="6"/>
      <c r="L13" s="6"/>
    </row>
    <row r="14" spans="2:14" ht="20.25" customHeight="1" x14ac:dyDescent="0.25">
      <c r="B14" s="58" t="s">
        <v>35</v>
      </c>
      <c r="C14" s="59"/>
      <c r="D14" s="59"/>
      <c r="E14" s="59"/>
      <c r="F14" s="60"/>
      <c r="G14" s="61" t="s">
        <v>8</v>
      </c>
      <c r="H14" s="61"/>
      <c r="I14" s="61"/>
      <c r="J14" s="61"/>
      <c r="K14" s="61"/>
      <c r="L14" s="62"/>
    </row>
    <row r="15" spans="2:14" ht="63.75" customHeight="1" x14ac:dyDescent="0.25">
      <c r="B15" s="90" t="s">
        <v>38</v>
      </c>
      <c r="C15" s="91"/>
      <c r="D15" s="91"/>
      <c r="E15" s="1" t="s">
        <v>33</v>
      </c>
      <c r="F15" s="52" t="s">
        <v>11</v>
      </c>
      <c r="G15" s="50" t="s">
        <v>36</v>
      </c>
      <c r="H15" s="72" t="s">
        <v>34</v>
      </c>
      <c r="I15" s="81"/>
      <c r="J15" s="72" t="s">
        <v>6</v>
      </c>
      <c r="K15" s="73"/>
      <c r="L15" s="51" t="s">
        <v>40</v>
      </c>
    </row>
    <row r="16" spans="2:14" ht="44.25" customHeight="1" x14ac:dyDescent="0.25">
      <c r="B16" s="53" t="s">
        <v>10</v>
      </c>
      <c r="C16" s="9" t="s">
        <v>7</v>
      </c>
      <c r="D16" s="9" t="s">
        <v>32</v>
      </c>
      <c r="E16" s="86" t="s">
        <v>9</v>
      </c>
      <c r="F16" s="87"/>
      <c r="G16" s="79">
        <f>(E17*8.16)/100</f>
        <v>830268.3306102762</v>
      </c>
      <c r="H16" s="82">
        <f>+E17+G16</f>
        <v>11005125.323383268</v>
      </c>
      <c r="I16" s="79"/>
      <c r="J16" s="74">
        <v>7.8</v>
      </c>
      <c r="K16" s="75"/>
      <c r="L16" s="84">
        <f>+H16*J16</f>
        <v>85839977.522389486</v>
      </c>
      <c r="N16" s="55"/>
    </row>
    <row r="17" spans="2:15" ht="22.5" customHeight="1" thickBot="1" x14ac:dyDescent="0.3">
      <c r="B17" s="48">
        <v>63520538</v>
      </c>
      <c r="C17" s="46">
        <v>6.5</v>
      </c>
      <c r="D17" s="47">
        <f>+B17/C17</f>
        <v>9772390.461538462</v>
      </c>
      <c r="E17" s="88">
        <f>(113.26/108.78)*D17</f>
        <v>10174856.992772993</v>
      </c>
      <c r="F17" s="89"/>
      <c r="G17" s="80"/>
      <c r="H17" s="83"/>
      <c r="I17" s="80"/>
      <c r="J17" s="76"/>
      <c r="K17" s="77"/>
      <c r="L17" s="85"/>
      <c r="N17" s="56"/>
      <c r="O17" s="54"/>
    </row>
    <row r="18" spans="2:15" ht="9.75" customHeight="1" x14ac:dyDescent="0.25"/>
    <row r="19" spans="2:15" x14ac:dyDescent="0.25">
      <c r="B19" s="78" t="s">
        <v>39</v>
      </c>
      <c r="C19" s="78"/>
      <c r="D19" s="78"/>
      <c r="E19" s="78"/>
      <c r="F19" s="78"/>
      <c r="G19" s="78"/>
      <c r="H19" s="78"/>
      <c r="I19" s="78"/>
      <c r="J19" s="78"/>
      <c r="K19" s="78"/>
      <c r="L19" s="78"/>
    </row>
    <row r="21" spans="2:15" ht="238.5" customHeight="1" x14ac:dyDescent="0.25">
      <c r="B21" s="57" t="s">
        <v>43</v>
      </c>
      <c r="C21" s="57"/>
      <c r="D21" s="57"/>
      <c r="E21" s="57"/>
      <c r="F21" s="57"/>
      <c r="G21" s="57"/>
      <c r="H21" s="57"/>
      <c r="I21" s="57"/>
      <c r="J21" s="57"/>
      <c r="K21" s="57"/>
      <c r="L21" s="57"/>
    </row>
  </sheetData>
  <mergeCells count="27">
    <mergeCell ref="B15:D15"/>
    <mergeCell ref="B9:L9"/>
    <mergeCell ref="B3:D3"/>
    <mergeCell ref="E3:G3"/>
    <mergeCell ref="B1:L1"/>
    <mergeCell ref="G16:G17"/>
    <mergeCell ref="H15:I15"/>
    <mergeCell ref="H16:I17"/>
    <mergeCell ref="L16:L17"/>
    <mergeCell ref="E16:F16"/>
    <mergeCell ref="E17:F17"/>
    <mergeCell ref="N16:N17"/>
    <mergeCell ref="B21:L21"/>
    <mergeCell ref="B14:F14"/>
    <mergeCell ref="G14:L14"/>
    <mergeCell ref="B5:L5"/>
    <mergeCell ref="B7:D7"/>
    <mergeCell ref="E7:L7"/>
    <mergeCell ref="B10:J10"/>
    <mergeCell ref="B11:J11"/>
    <mergeCell ref="B12:J12"/>
    <mergeCell ref="K10:L10"/>
    <mergeCell ref="K11:L11"/>
    <mergeCell ref="K12:L12"/>
    <mergeCell ref="J15:K15"/>
    <mergeCell ref="J16:K17"/>
    <mergeCell ref="B19:L19"/>
  </mergeCells>
  <dataValidations count="2">
    <dataValidation type="custom" allowBlank="1" showInputMessage="1" showErrorMessage="1" sqref="C16 D17" xr:uid="{00000000-0002-0000-0000-000000000000}">
      <formula1>IF(#REF!=TRUE,TRUE,FALSE)</formula1>
    </dataValidation>
    <dataValidation type="custom" allowBlank="1" showInputMessage="1" showErrorMessage="1" sqref="E17 B16 D16:E16" xr:uid="{00000000-0002-0000-0000-000001000000}">
      <formula1>IF(#REF!=TRUE,TRUE,FALSE)</formula1>
    </dataValidation>
  </dataValidations>
  <pageMargins left="0.7" right="0.7" top="0.75" bottom="0.75" header="0.3" footer="0.3"/>
  <pageSetup paperSize="9" orientation="portrait" r:id="rId1"/>
  <ignoredErrors>
    <ignoredError sqref="D17:E17" unlocked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U26"/>
  <sheetViews>
    <sheetView zoomScale="85" zoomScaleNormal="85" workbookViewId="0">
      <selection activeCell="Q18" sqref="Q18"/>
    </sheetView>
  </sheetViews>
  <sheetFormatPr baseColWidth="10" defaultColWidth="11.42578125" defaultRowHeight="14.25" x14ac:dyDescent="0.25"/>
  <cols>
    <col min="1" max="1" width="26.28515625" style="43" customWidth="1"/>
    <col min="2" max="18" width="7.85546875" style="43" customWidth="1"/>
    <col min="19" max="19" width="8" style="43" customWidth="1"/>
    <col min="20" max="20" width="11.42578125" style="43"/>
    <col min="21" max="21" width="8.42578125" style="43" customWidth="1"/>
    <col min="22" max="16384" width="11.42578125" style="43"/>
  </cols>
  <sheetData>
    <row r="1" spans="1:21" s="10" customFormat="1" ht="60" customHeight="1" x14ac:dyDescent="0.2">
      <c r="A1" s="102"/>
      <c r="B1" s="102"/>
      <c r="C1" s="102"/>
      <c r="D1" s="102"/>
      <c r="E1" s="102"/>
      <c r="F1" s="102"/>
      <c r="G1" s="102"/>
      <c r="H1" s="102"/>
      <c r="I1" s="102"/>
      <c r="J1" s="102"/>
      <c r="K1" s="102"/>
      <c r="L1" s="102"/>
      <c r="M1" s="102"/>
      <c r="N1" s="102"/>
      <c r="O1" s="102"/>
      <c r="P1" s="102"/>
      <c r="Q1" s="102"/>
      <c r="R1" s="102"/>
      <c r="S1" s="102"/>
      <c r="T1" s="102"/>
    </row>
    <row r="2" spans="1:21" s="10" customFormat="1" ht="12" x14ac:dyDescent="0.2">
      <c r="A2" s="11"/>
      <c r="B2" s="11"/>
      <c r="C2" s="11"/>
      <c r="D2" s="11"/>
      <c r="E2" s="11"/>
      <c r="F2" s="11"/>
      <c r="G2" s="11"/>
      <c r="H2" s="11"/>
      <c r="I2" s="11"/>
      <c r="J2" s="11"/>
      <c r="K2" s="11"/>
      <c r="L2" s="11"/>
      <c r="M2" s="11"/>
      <c r="N2" s="11"/>
      <c r="O2" s="11"/>
      <c r="P2" s="11"/>
      <c r="Q2" s="11"/>
      <c r="R2" s="11"/>
      <c r="S2" s="11"/>
    </row>
    <row r="3" spans="1:21" s="10" customFormat="1" ht="14.1" customHeight="1" x14ac:dyDescent="0.2">
      <c r="A3" s="103" t="s">
        <v>12</v>
      </c>
      <c r="B3" s="103"/>
      <c r="C3" s="103"/>
      <c r="D3" s="103"/>
      <c r="E3" s="103"/>
      <c r="F3" s="103"/>
      <c r="G3" s="103"/>
      <c r="H3" s="103"/>
      <c r="I3" s="103"/>
      <c r="J3" s="103"/>
      <c r="K3" s="103"/>
      <c r="L3" s="103"/>
      <c r="M3" s="103"/>
      <c r="N3" s="103"/>
      <c r="O3" s="103"/>
      <c r="P3" s="103"/>
      <c r="Q3" s="103"/>
      <c r="R3" s="103"/>
      <c r="S3" s="103"/>
      <c r="T3" s="103"/>
      <c r="U3" s="103"/>
    </row>
    <row r="4" spans="1:21" s="10" customFormat="1" ht="17.100000000000001" customHeight="1" x14ac:dyDescent="0.2">
      <c r="A4" s="103"/>
      <c r="B4" s="103"/>
      <c r="C4" s="103"/>
      <c r="D4" s="103"/>
      <c r="E4" s="103"/>
      <c r="F4" s="103"/>
      <c r="G4" s="103"/>
      <c r="H4" s="103"/>
      <c r="I4" s="103"/>
      <c r="J4" s="103"/>
      <c r="K4" s="103"/>
      <c r="L4" s="103"/>
      <c r="M4" s="103"/>
      <c r="N4" s="103"/>
      <c r="O4" s="103"/>
      <c r="P4" s="103"/>
      <c r="Q4" s="103"/>
      <c r="R4" s="103"/>
      <c r="S4" s="103"/>
      <c r="T4" s="103"/>
      <c r="U4" s="103"/>
    </row>
    <row r="5" spans="1:21" s="10" customFormat="1" ht="36" customHeight="1" x14ac:dyDescent="0.2">
      <c r="A5" s="104" t="s">
        <v>13</v>
      </c>
      <c r="B5" s="105"/>
      <c r="C5" s="105"/>
      <c r="D5" s="105"/>
      <c r="E5" s="105"/>
      <c r="F5" s="105"/>
      <c r="G5" s="105"/>
      <c r="H5" s="105"/>
      <c r="I5" s="105"/>
      <c r="J5" s="105"/>
      <c r="K5" s="105"/>
      <c r="L5" s="105"/>
      <c r="M5" s="105"/>
      <c r="N5" s="105"/>
      <c r="O5" s="105"/>
      <c r="P5" s="105"/>
      <c r="Q5" s="105"/>
      <c r="R5" s="105"/>
      <c r="S5" s="105"/>
      <c r="T5" s="105"/>
      <c r="U5" s="105"/>
    </row>
    <row r="6" spans="1:21" s="10" customFormat="1" ht="12" x14ac:dyDescent="0.2">
      <c r="A6" s="11"/>
      <c r="B6" s="11"/>
      <c r="C6" s="11"/>
      <c r="D6" s="11"/>
      <c r="E6" s="11"/>
      <c r="F6" s="11"/>
      <c r="G6" s="11"/>
      <c r="H6" s="11"/>
      <c r="I6" s="11"/>
      <c r="J6" s="11"/>
      <c r="K6" s="11"/>
      <c r="L6" s="11"/>
      <c r="M6" s="11"/>
      <c r="N6" s="11"/>
      <c r="O6" s="11"/>
      <c r="P6" s="11"/>
      <c r="Q6" s="11"/>
      <c r="R6" s="11"/>
      <c r="S6" s="11"/>
    </row>
    <row r="7" spans="1:21" s="10" customFormat="1" ht="12.75" customHeight="1" x14ac:dyDescent="0.2">
      <c r="A7" s="12"/>
      <c r="B7" s="13"/>
      <c r="C7" s="13"/>
      <c r="D7" s="13"/>
      <c r="E7" s="13"/>
      <c r="F7" s="13"/>
      <c r="G7" s="13"/>
      <c r="H7" s="13"/>
      <c r="I7" s="13"/>
      <c r="J7" s="13"/>
      <c r="K7" s="13"/>
      <c r="L7" s="13"/>
      <c r="M7" s="13"/>
      <c r="N7" s="13"/>
      <c r="O7" s="13"/>
      <c r="P7" s="13"/>
      <c r="Q7" s="13"/>
      <c r="R7" s="13"/>
      <c r="S7" s="14"/>
      <c r="T7" s="13"/>
      <c r="U7" s="13"/>
    </row>
    <row r="8" spans="1:21" s="10" customFormat="1" ht="12.75" customHeight="1" x14ac:dyDescent="0.2">
      <c r="A8" s="15"/>
      <c r="B8" s="16"/>
      <c r="C8" s="16"/>
      <c r="D8" s="16"/>
      <c r="E8" s="16"/>
      <c r="F8" s="16"/>
      <c r="G8" s="16"/>
      <c r="H8" s="16"/>
      <c r="I8" s="16"/>
      <c r="J8" s="16"/>
      <c r="K8" s="16"/>
      <c r="L8" s="16"/>
      <c r="M8" s="16"/>
      <c r="N8" s="16"/>
      <c r="O8" s="16"/>
      <c r="P8" s="16"/>
      <c r="Q8" s="16"/>
      <c r="R8" s="16"/>
      <c r="S8" s="16"/>
      <c r="T8" s="17"/>
      <c r="U8" s="18" t="s">
        <v>14</v>
      </c>
    </row>
    <row r="9" spans="1:21" s="10" customFormat="1" ht="12" x14ac:dyDescent="0.2">
      <c r="A9" s="19" t="s">
        <v>15</v>
      </c>
      <c r="B9" s="19">
        <v>2003</v>
      </c>
      <c r="C9" s="20">
        <v>2004</v>
      </c>
      <c r="D9" s="20">
        <v>2005</v>
      </c>
      <c r="E9" s="20">
        <v>2006</v>
      </c>
      <c r="F9" s="20">
        <v>2007</v>
      </c>
      <c r="G9" s="20">
        <v>2008</v>
      </c>
      <c r="H9" s="20">
        <v>2009</v>
      </c>
      <c r="I9" s="20">
        <v>2010</v>
      </c>
      <c r="J9" s="20">
        <v>2011</v>
      </c>
      <c r="K9" s="20">
        <v>2012</v>
      </c>
      <c r="L9" s="20">
        <v>2013</v>
      </c>
      <c r="M9" s="20">
        <v>2014</v>
      </c>
      <c r="N9" s="20">
        <v>2015</v>
      </c>
      <c r="O9" s="20">
        <v>2016</v>
      </c>
      <c r="P9" s="20">
        <v>2017</v>
      </c>
      <c r="Q9" s="20">
        <v>2018</v>
      </c>
      <c r="R9" s="20">
        <v>2019</v>
      </c>
      <c r="S9" s="21">
        <v>2020</v>
      </c>
      <c r="T9" s="21">
        <v>2021</v>
      </c>
      <c r="U9" s="22">
        <v>2022</v>
      </c>
    </row>
    <row r="10" spans="1:21" s="10" customFormat="1" ht="12" x14ac:dyDescent="0.2">
      <c r="A10" s="23" t="s">
        <v>16</v>
      </c>
      <c r="B10" s="24">
        <v>50.42</v>
      </c>
      <c r="C10" s="24">
        <v>53.54</v>
      </c>
      <c r="D10" s="24">
        <v>56.45</v>
      </c>
      <c r="E10" s="24">
        <v>59.02</v>
      </c>
      <c r="F10" s="24">
        <v>61.8</v>
      </c>
      <c r="G10" s="24">
        <v>65.510000000000005</v>
      </c>
      <c r="H10" s="24">
        <v>70.209999999999994</v>
      </c>
      <c r="I10" s="24">
        <v>71.69</v>
      </c>
      <c r="J10" s="24">
        <v>74.12</v>
      </c>
      <c r="K10" s="24">
        <v>76.75</v>
      </c>
      <c r="L10" s="24">
        <v>78.28</v>
      </c>
      <c r="M10" s="24">
        <v>79.95</v>
      </c>
      <c r="N10" s="24">
        <v>83</v>
      </c>
      <c r="O10" s="24">
        <v>89.19</v>
      </c>
      <c r="P10" s="24">
        <v>94.07</v>
      </c>
      <c r="Q10" s="24">
        <v>97.53</v>
      </c>
      <c r="R10" s="25">
        <v>100.6</v>
      </c>
      <c r="S10" s="25">
        <v>104.24</v>
      </c>
      <c r="T10" s="25">
        <v>105.91</v>
      </c>
      <c r="U10" s="44">
        <v>113.26</v>
      </c>
    </row>
    <row r="11" spans="1:21" s="10" customFormat="1" ht="12" x14ac:dyDescent="0.2">
      <c r="A11" s="26" t="s">
        <v>17</v>
      </c>
      <c r="B11" s="27">
        <v>50.98</v>
      </c>
      <c r="C11" s="27">
        <v>54.18</v>
      </c>
      <c r="D11" s="27">
        <v>57.02</v>
      </c>
      <c r="E11" s="27">
        <v>59.41</v>
      </c>
      <c r="F11" s="27">
        <v>62.53</v>
      </c>
      <c r="G11" s="27">
        <v>66.5</v>
      </c>
      <c r="H11" s="27">
        <v>70.8</v>
      </c>
      <c r="I11" s="27">
        <v>72.28</v>
      </c>
      <c r="J11" s="27">
        <v>74.569999999999993</v>
      </c>
      <c r="K11" s="27">
        <v>77.22</v>
      </c>
      <c r="L11" s="27">
        <v>78.63</v>
      </c>
      <c r="M11" s="27">
        <v>80.45</v>
      </c>
      <c r="N11" s="27">
        <v>83.96</v>
      </c>
      <c r="O11" s="27">
        <v>90.33</v>
      </c>
      <c r="P11" s="27">
        <v>95.01</v>
      </c>
      <c r="Q11" s="27">
        <v>98.22</v>
      </c>
      <c r="R11" s="27">
        <v>101.18</v>
      </c>
      <c r="S11" s="27">
        <v>104.94</v>
      </c>
      <c r="T11" s="27">
        <v>106.58</v>
      </c>
      <c r="U11" s="28"/>
    </row>
    <row r="12" spans="1:21" s="10" customFormat="1" ht="12" x14ac:dyDescent="0.2">
      <c r="A12" s="23" t="s">
        <v>18</v>
      </c>
      <c r="B12" s="24">
        <v>51.51</v>
      </c>
      <c r="C12" s="24">
        <v>54.71</v>
      </c>
      <c r="D12" s="24">
        <v>57.46</v>
      </c>
      <c r="E12" s="24">
        <v>59.83</v>
      </c>
      <c r="F12" s="24">
        <v>63.29</v>
      </c>
      <c r="G12" s="24">
        <v>67.040000000000006</v>
      </c>
      <c r="H12" s="24">
        <v>71.150000000000006</v>
      </c>
      <c r="I12" s="24">
        <v>72.459999999999994</v>
      </c>
      <c r="J12" s="24">
        <v>74.77</v>
      </c>
      <c r="K12" s="24">
        <v>77.31</v>
      </c>
      <c r="L12" s="24">
        <v>78.790000000000006</v>
      </c>
      <c r="M12" s="24">
        <v>80.77</v>
      </c>
      <c r="N12" s="24">
        <v>84.45</v>
      </c>
      <c r="O12" s="24">
        <v>91.18</v>
      </c>
      <c r="P12" s="24">
        <v>95.46</v>
      </c>
      <c r="Q12" s="24">
        <v>98.45</v>
      </c>
      <c r="R12" s="24">
        <v>101.62</v>
      </c>
      <c r="S12" s="24">
        <v>105.53</v>
      </c>
      <c r="T12" s="24">
        <v>107.12</v>
      </c>
      <c r="U12" s="29"/>
    </row>
    <row r="13" spans="1:21" s="10" customFormat="1" ht="12" x14ac:dyDescent="0.2">
      <c r="A13" s="26" t="s">
        <v>19</v>
      </c>
      <c r="B13" s="27">
        <v>52.1</v>
      </c>
      <c r="C13" s="27">
        <v>54.96</v>
      </c>
      <c r="D13" s="27">
        <v>57.72</v>
      </c>
      <c r="E13" s="27">
        <v>60.09</v>
      </c>
      <c r="F13" s="27">
        <v>63.85</v>
      </c>
      <c r="G13" s="27">
        <v>67.510000000000005</v>
      </c>
      <c r="H13" s="27">
        <v>71.38</v>
      </c>
      <c r="I13" s="27">
        <v>72.790000000000006</v>
      </c>
      <c r="J13" s="27">
        <v>74.86</v>
      </c>
      <c r="K13" s="27">
        <v>77.42</v>
      </c>
      <c r="L13" s="27">
        <v>78.989999999999995</v>
      </c>
      <c r="M13" s="27">
        <v>81.14</v>
      </c>
      <c r="N13" s="27">
        <v>84.9</v>
      </c>
      <c r="O13" s="27">
        <v>91.63</v>
      </c>
      <c r="P13" s="27">
        <v>95.91</v>
      </c>
      <c r="Q13" s="27">
        <v>98.91</v>
      </c>
      <c r="R13" s="27">
        <v>102.12</v>
      </c>
      <c r="S13" s="27">
        <v>105.7</v>
      </c>
      <c r="T13" s="27">
        <v>107.76</v>
      </c>
      <c r="U13" s="28"/>
    </row>
    <row r="14" spans="1:21" s="10" customFormat="1" ht="12" x14ac:dyDescent="0.2">
      <c r="A14" s="23" t="s">
        <v>20</v>
      </c>
      <c r="B14" s="24">
        <v>52.36</v>
      </c>
      <c r="C14" s="24">
        <v>55.17</v>
      </c>
      <c r="D14" s="24">
        <v>57.95</v>
      </c>
      <c r="E14" s="24">
        <v>60.29</v>
      </c>
      <c r="F14" s="24">
        <v>64.05</v>
      </c>
      <c r="G14" s="24">
        <v>68.14</v>
      </c>
      <c r="H14" s="24">
        <v>71.39</v>
      </c>
      <c r="I14" s="24">
        <v>72.87</v>
      </c>
      <c r="J14" s="24">
        <v>75.069999999999993</v>
      </c>
      <c r="K14" s="24">
        <v>77.66</v>
      </c>
      <c r="L14" s="24">
        <v>79.209999999999994</v>
      </c>
      <c r="M14" s="24">
        <v>81.53</v>
      </c>
      <c r="N14" s="24">
        <v>85.12</v>
      </c>
      <c r="O14" s="24">
        <v>92.1</v>
      </c>
      <c r="P14" s="24">
        <v>96.12</v>
      </c>
      <c r="Q14" s="24">
        <v>99.16</v>
      </c>
      <c r="R14" s="24">
        <v>102.44</v>
      </c>
      <c r="S14" s="24">
        <v>105.36</v>
      </c>
      <c r="T14" s="24">
        <v>108.84</v>
      </c>
      <c r="U14" s="29"/>
    </row>
    <row r="15" spans="1:21" s="10" customFormat="1" ht="12" x14ac:dyDescent="0.2">
      <c r="A15" s="26" t="s">
        <v>21</v>
      </c>
      <c r="B15" s="27">
        <v>52.33</v>
      </c>
      <c r="C15" s="27">
        <v>55.51</v>
      </c>
      <c r="D15" s="27">
        <v>58.18</v>
      </c>
      <c r="E15" s="27">
        <v>60.48</v>
      </c>
      <c r="F15" s="27">
        <v>64.12</v>
      </c>
      <c r="G15" s="27">
        <v>68.73</v>
      </c>
      <c r="H15" s="27">
        <v>71.349999999999994</v>
      </c>
      <c r="I15" s="27">
        <v>72.95</v>
      </c>
      <c r="J15" s="27">
        <v>75.31</v>
      </c>
      <c r="K15" s="27">
        <v>77.72</v>
      </c>
      <c r="L15" s="27">
        <v>79.39</v>
      </c>
      <c r="M15" s="27">
        <v>81.61</v>
      </c>
      <c r="N15" s="27">
        <v>85.21</v>
      </c>
      <c r="O15" s="27">
        <v>92.54</v>
      </c>
      <c r="P15" s="27">
        <v>96.23</v>
      </c>
      <c r="Q15" s="27">
        <v>99.31</v>
      </c>
      <c r="R15" s="27">
        <v>102.71</v>
      </c>
      <c r="S15" s="27">
        <v>104.97</v>
      </c>
      <c r="T15" s="45">
        <v>108.78</v>
      </c>
      <c r="U15" s="28"/>
    </row>
    <row r="16" spans="1:21" s="10" customFormat="1" ht="12" x14ac:dyDescent="0.2">
      <c r="A16" s="23" t="s">
        <v>22</v>
      </c>
      <c r="B16" s="24">
        <v>52.26</v>
      </c>
      <c r="C16" s="24">
        <v>55.49</v>
      </c>
      <c r="D16" s="24">
        <v>58.21</v>
      </c>
      <c r="E16" s="24">
        <v>60.73</v>
      </c>
      <c r="F16" s="24">
        <v>64.23</v>
      </c>
      <c r="G16" s="24">
        <v>69.06</v>
      </c>
      <c r="H16" s="24">
        <v>71.319999999999993</v>
      </c>
      <c r="I16" s="24">
        <v>72.92</v>
      </c>
      <c r="J16" s="24">
        <v>75.42</v>
      </c>
      <c r="K16" s="24">
        <v>77.7</v>
      </c>
      <c r="L16" s="24">
        <v>79.430000000000007</v>
      </c>
      <c r="M16" s="24">
        <v>81.73</v>
      </c>
      <c r="N16" s="24">
        <v>85.37</v>
      </c>
      <c r="O16" s="24">
        <v>93.02</v>
      </c>
      <c r="P16" s="24">
        <v>96.18</v>
      </c>
      <c r="Q16" s="24">
        <v>99.18</v>
      </c>
      <c r="R16" s="24">
        <v>102.94</v>
      </c>
      <c r="S16" s="24">
        <v>104.97</v>
      </c>
      <c r="T16" s="24">
        <v>109.14</v>
      </c>
      <c r="U16" s="29"/>
    </row>
    <row r="17" spans="1:21" s="10" customFormat="1" ht="12" x14ac:dyDescent="0.2">
      <c r="A17" s="26" t="s">
        <v>23</v>
      </c>
      <c r="B17" s="27">
        <v>52.42</v>
      </c>
      <c r="C17" s="27">
        <v>55.51</v>
      </c>
      <c r="D17" s="27">
        <v>58.21</v>
      </c>
      <c r="E17" s="27">
        <v>60.96</v>
      </c>
      <c r="F17" s="27">
        <v>64.14</v>
      </c>
      <c r="G17" s="27">
        <v>69.19</v>
      </c>
      <c r="H17" s="27">
        <v>71.349999999999994</v>
      </c>
      <c r="I17" s="27">
        <v>73</v>
      </c>
      <c r="J17" s="27">
        <v>75.39</v>
      </c>
      <c r="K17" s="27">
        <v>77.73</v>
      </c>
      <c r="L17" s="27">
        <v>79.5</v>
      </c>
      <c r="M17" s="27">
        <v>81.900000000000006</v>
      </c>
      <c r="N17" s="27">
        <v>85.78</v>
      </c>
      <c r="O17" s="27">
        <v>92.73</v>
      </c>
      <c r="P17" s="27">
        <v>96.32</v>
      </c>
      <c r="Q17" s="27">
        <v>99.3</v>
      </c>
      <c r="R17" s="27">
        <v>103.03</v>
      </c>
      <c r="S17" s="27">
        <v>104.96</v>
      </c>
      <c r="T17" s="27">
        <v>109.62</v>
      </c>
      <c r="U17" s="28"/>
    </row>
    <row r="18" spans="1:21" s="10" customFormat="1" ht="12" x14ac:dyDescent="0.2">
      <c r="A18" s="23" t="s">
        <v>24</v>
      </c>
      <c r="B18" s="24">
        <v>52.53</v>
      </c>
      <c r="C18" s="24">
        <v>55.67</v>
      </c>
      <c r="D18" s="24">
        <v>58.46</v>
      </c>
      <c r="E18" s="24">
        <v>61.14</v>
      </c>
      <c r="F18" s="24">
        <v>64.2</v>
      </c>
      <c r="G18" s="24">
        <v>69.06</v>
      </c>
      <c r="H18" s="24">
        <v>71.28</v>
      </c>
      <c r="I18" s="24">
        <v>72.900000000000006</v>
      </c>
      <c r="J18" s="24">
        <v>75.62</v>
      </c>
      <c r="K18" s="24">
        <v>77.959999999999994</v>
      </c>
      <c r="L18" s="24">
        <v>79.73</v>
      </c>
      <c r="M18" s="24">
        <v>82.01</v>
      </c>
      <c r="N18" s="24">
        <v>86.39</v>
      </c>
      <c r="O18" s="24">
        <v>92.68</v>
      </c>
      <c r="P18" s="24">
        <v>96.36</v>
      </c>
      <c r="Q18" s="24">
        <v>99.47</v>
      </c>
      <c r="R18" s="24">
        <v>103.26</v>
      </c>
      <c r="S18" s="24">
        <v>105.29</v>
      </c>
      <c r="T18" s="24">
        <v>110.04</v>
      </c>
      <c r="U18" s="29"/>
    </row>
    <row r="19" spans="1:21" s="10" customFormat="1" ht="12" x14ac:dyDescent="0.2">
      <c r="A19" s="26" t="s">
        <v>25</v>
      </c>
      <c r="B19" s="27">
        <v>52.56</v>
      </c>
      <c r="C19" s="27">
        <v>55.66</v>
      </c>
      <c r="D19" s="27">
        <v>58.6</v>
      </c>
      <c r="E19" s="27">
        <v>61.05</v>
      </c>
      <c r="F19" s="27">
        <v>64.2</v>
      </c>
      <c r="G19" s="27">
        <v>69.3</v>
      </c>
      <c r="H19" s="27">
        <v>71.19</v>
      </c>
      <c r="I19" s="27">
        <v>72.84</v>
      </c>
      <c r="J19" s="27">
        <v>75.77</v>
      </c>
      <c r="K19" s="27">
        <v>78.08</v>
      </c>
      <c r="L19" s="27">
        <v>79.52</v>
      </c>
      <c r="M19" s="27">
        <v>82.14</v>
      </c>
      <c r="N19" s="27">
        <v>86.98</v>
      </c>
      <c r="O19" s="27">
        <v>92.62</v>
      </c>
      <c r="P19" s="27">
        <v>96.37</v>
      </c>
      <c r="Q19" s="27">
        <v>99.59</v>
      </c>
      <c r="R19" s="27">
        <v>103.43</v>
      </c>
      <c r="S19" s="27">
        <v>105.23</v>
      </c>
      <c r="T19" s="27">
        <v>110.06</v>
      </c>
      <c r="U19" s="28"/>
    </row>
    <row r="20" spans="1:21" s="10" customFormat="1" ht="12" x14ac:dyDescent="0.2">
      <c r="A20" s="23" t="s">
        <v>26</v>
      </c>
      <c r="B20" s="24">
        <v>52.75</v>
      </c>
      <c r="C20" s="24">
        <v>55.82</v>
      </c>
      <c r="D20" s="24">
        <v>58.66</v>
      </c>
      <c r="E20" s="24">
        <v>61.19</v>
      </c>
      <c r="F20" s="24">
        <v>64.510000000000005</v>
      </c>
      <c r="G20" s="24">
        <v>69.489999999999995</v>
      </c>
      <c r="H20" s="24">
        <v>71.14</v>
      </c>
      <c r="I20" s="24">
        <v>72.98</v>
      </c>
      <c r="J20" s="24">
        <v>75.87</v>
      </c>
      <c r="K20" s="24">
        <v>77.98</v>
      </c>
      <c r="L20" s="24">
        <v>79.349999999999994</v>
      </c>
      <c r="M20" s="24">
        <v>82.25</v>
      </c>
      <c r="N20" s="24">
        <v>87.51</v>
      </c>
      <c r="O20" s="24">
        <v>92.73</v>
      </c>
      <c r="P20" s="24">
        <v>96.55</v>
      </c>
      <c r="Q20" s="24">
        <v>99.7</v>
      </c>
      <c r="R20" s="24">
        <v>103.54</v>
      </c>
      <c r="S20" s="24">
        <v>105.08</v>
      </c>
      <c r="T20" s="24">
        <v>110.6</v>
      </c>
      <c r="U20" s="29"/>
    </row>
    <row r="21" spans="1:21" s="10" customFormat="1" ht="12" x14ac:dyDescent="0.2">
      <c r="A21" s="30" t="s">
        <v>27</v>
      </c>
      <c r="B21" s="31">
        <v>53.07</v>
      </c>
      <c r="C21" s="31">
        <v>55.99</v>
      </c>
      <c r="D21" s="31">
        <v>58.7</v>
      </c>
      <c r="E21" s="31">
        <v>61.33</v>
      </c>
      <c r="F21" s="31">
        <v>64.819999999999993</v>
      </c>
      <c r="G21" s="31">
        <v>69.8</v>
      </c>
      <c r="H21" s="31">
        <v>71.2</v>
      </c>
      <c r="I21" s="31">
        <v>73.45</v>
      </c>
      <c r="J21" s="31">
        <v>76.19</v>
      </c>
      <c r="K21" s="31">
        <v>78.05</v>
      </c>
      <c r="L21" s="31">
        <v>79.56</v>
      </c>
      <c r="M21" s="31">
        <v>82.47</v>
      </c>
      <c r="N21" s="31">
        <v>88.05</v>
      </c>
      <c r="O21" s="31">
        <v>93.11</v>
      </c>
      <c r="P21" s="31">
        <v>96.92</v>
      </c>
      <c r="Q21" s="31">
        <v>100</v>
      </c>
      <c r="R21" s="31">
        <v>103.8</v>
      </c>
      <c r="S21" s="31">
        <v>105.48</v>
      </c>
      <c r="T21" s="31">
        <v>111.41</v>
      </c>
      <c r="U21" s="32"/>
    </row>
    <row r="22" spans="1:21" s="10" customFormat="1" ht="12" x14ac:dyDescent="0.2">
      <c r="A22" s="11"/>
      <c r="B22" s="11"/>
      <c r="C22" s="11"/>
      <c r="D22" s="11"/>
      <c r="E22" s="11"/>
      <c r="F22" s="11"/>
      <c r="G22" s="11"/>
      <c r="H22" s="11"/>
      <c r="I22" s="11"/>
      <c r="J22" s="11"/>
      <c r="K22" s="11"/>
      <c r="L22" s="11"/>
      <c r="M22" s="11"/>
      <c r="N22" s="11"/>
      <c r="O22" s="11"/>
      <c r="P22" s="11"/>
      <c r="Q22" s="11"/>
      <c r="R22" s="11"/>
      <c r="S22" s="11"/>
    </row>
    <row r="23" spans="1:21" s="10" customFormat="1" ht="13.5" customHeight="1" x14ac:dyDescent="0.2"/>
    <row r="24" spans="1:21" s="36" customFormat="1" ht="12" x14ac:dyDescent="0.25">
      <c r="A24" s="106" t="s">
        <v>28</v>
      </c>
      <c r="B24" s="107"/>
      <c r="C24" s="107"/>
      <c r="D24" s="107"/>
      <c r="E24" s="107"/>
      <c r="F24" s="107"/>
      <c r="G24" s="107"/>
      <c r="H24" s="107"/>
      <c r="I24" s="33"/>
      <c r="J24" s="33"/>
      <c r="K24" s="33"/>
      <c r="L24" s="33"/>
      <c r="M24" s="33"/>
      <c r="N24" s="33"/>
      <c r="O24" s="33"/>
      <c r="P24" s="33"/>
      <c r="Q24" s="33"/>
      <c r="R24" s="33"/>
      <c r="S24" s="33"/>
      <c r="T24" s="34"/>
      <c r="U24" s="35"/>
    </row>
    <row r="25" spans="1:21" s="36" customFormat="1" ht="12" x14ac:dyDescent="0.25">
      <c r="A25" s="108" t="s">
        <v>29</v>
      </c>
      <c r="B25" s="109"/>
      <c r="C25" s="109"/>
      <c r="D25" s="109"/>
      <c r="E25" s="109"/>
      <c r="F25" s="109"/>
      <c r="G25" s="109"/>
      <c r="H25" s="109"/>
      <c r="I25" s="37"/>
      <c r="J25" s="37"/>
      <c r="K25" s="37"/>
      <c r="L25" s="37"/>
      <c r="M25" s="37"/>
      <c r="N25" s="37"/>
      <c r="O25" s="37"/>
      <c r="P25" s="37"/>
      <c r="Q25" s="37"/>
      <c r="R25" s="37"/>
      <c r="S25" s="37"/>
      <c r="U25" s="38"/>
    </row>
    <row r="26" spans="1:21" s="36" customFormat="1" ht="17.100000000000001" customHeight="1" x14ac:dyDescent="0.25">
      <c r="A26" s="100" t="s">
        <v>30</v>
      </c>
      <c r="B26" s="101"/>
      <c r="C26" s="101"/>
      <c r="D26" s="101"/>
      <c r="E26" s="101"/>
      <c r="F26" s="101"/>
      <c r="G26" s="101"/>
      <c r="H26" s="39"/>
      <c r="I26" s="40"/>
      <c r="J26" s="40"/>
      <c r="K26" s="40"/>
      <c r="L26" s="40"/>
      <c r="M26" s="40"/>
      <c r="N26" s="40"/>
      <c r="O26" s="40"/>
      <c r="P26" s="40"/>
      <c r="Q26" s="40"/>
      <c r="R26" s="40"/>
      <c r="S26" s="40"/>
      <c r="T26" s="41"/>
      <c r="U26" s="42"/>
    </row>
  </sheetData>
  <mergeCells count="6">
    <mergeCell ref="A26:G26"/>
    <mergeCell ref="A1:T1"/>
    <mergeCell ref="A3:U4"/>
    <mergeCell ref="A5:U5"/>
    <mergeCell ref="A24:H24"/>
    <mergeCell ref="A25:H25"/>
  </mergeCells>
  <printOptions horizontalCentered="1" verticalCentered="1"/>
  <pageMargins left="0.75000000000000011" right="0.75000000000000011" top="1" bottom="1" header="0.5" footer="0.5"/>
  <pageSetup scale="84" orientation="portrait" horizontalDpi="4294967292" verticalDpi="4294967292"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PRESUPUESTO ESTIMADO</vt:lpstr>
      <vt:lpstr>IndicesIPC</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Claudia Angélica Forero Patiño</dc:creator>
  <cp:lastModifiedBy>Nydia Moreno</cp:lastModifiedBy>
  <cp:lastPrinted>2020-03-18T18:12:16Z</cp:lastPrinted>
  <dcterms:created xsi:type="dcterms:W3CDTF">2018-01-03T14:46:17Z</dcterms:created>
  <dcterms:modified xsi:type="dcterms:W3CDTF">2022-04-11T20:40:26Z</dcterms:modified>
</cp:coreProperties>
</file>